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8340" windowHeight="526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5" i="1" l="1"/>
  <c r="J4" i="1"/>
  <c r="J15" i="1" s="1"/>
  <c r="G15" i="1"/>
  <c r="H15" i="1"/>
  <c r="I15" i="1"/>
  <c r="F15" i="1"/>
  <c r="D15" i="1"/>
  <c r="H7" i="1"/>
  <c r="H11" i="1" s="1"/>
  <c r="G7" i="1"/>
  <c r="G11" i="1" s="1"/>
  <c r="F7" i="1"/>
  <c r="F11" i="1" s="1"/>
  <c r="D7" i="1"/>
  <c r="D11" i="1" s="1"/>
  <c r="I7" i="1"/>
  <c r="I11" i="1" s="1"/>
  <c r="J7" i="1" l="1"/>
  <c r="J11" i="1" s="1"/>
  <c r="I13" i="1"/>
  <c r="I16" i="1" s="1"/>
  <c r="I14" i="1"/>
  <c r="D14" i="1"/>
  <c r="D13" i="1"/>
  <c r="D16" i="1" s="1"/>
  <c r="F13" i="1"/>
  <c r="F16" i="1" s="1"/>
  <c r="F14" i="1"/>
  <c r="G14" i="1"/>
  <c r="G13" i="1"/>
  <c r="G16" i="1" s="1"/>
  <c r="H13" i="1"/>
  <c r="H16" i="1" s="1"/>
  <c r="H14" i="1"/>
  <c r="J13" i="1"/>
  <c r="J16" i="1" s="1"/>
  <c r="J14" i="1"/>
</calcChain>
</file>

<file path=xl/sharedStrings.xml><?xml version="1.0" encoding="utf-8"?>
<sst xmlns="http://schemas.openxmlformats.org/spreadsheetml/2006/main" count="41" uniqueCount="39">
  <si>
    <t>Dane</t>
  </si>
  <si>
    <t>G_S</t>
  </si>
  <si>
    <t>G_W</t>
  </si>
  <si>
    <t>SP_R</t>
  </si>
  <si>
    <t>SP_S</t>
  </si>
  <si>
    <t>SP_W</t>
  </si>
  <si>
    <t>SP_Z</t>
  </si>
  <si>
    <t>ZS_J</t>
  </si>
  <si>
    <t>ZS_P</t>
  </si>
  <si>
    <t>Gmina</t>
  </si>
  <si>
    <t>Suma: Uczniowie</t>
  </si>
  <si>
    <t>Suma: Oddziały</t>
  </si>
  <si>
    <t>Suma: Ucz./oddz.</t>
  </si>
  <si>
    <t>Suma: N-le koszt</t>
  </si>
  <si>
    <t>Suma: AiO_etaty</t>
  </si>
  <si>
    <t>Suma: AiO_koszt</t>
  </si>
  <si>
    <t>Suma: Rzeczówka</t>
  </si>
  <si>
    <t>Suma: Koszty_szkoły</t>
  </si>
  <si>
    <t>2 081 492</t>
  </si>
  <si>
    <t>1 144 529</t>
  </si>
  <si>
    <t>Suma: Subwencja</t>
  </si>
  <si>
    <t>1 613 810</t>
  </si>
  <si>
    <t>1 255 339</t>
  </si>
  <si>
    <t>Suma: Dopłata/szk.</t>
  </si>
  <si>
    <t>Suma: Koszt/ucz.</t>
  </si>
  <si>
    <t>8 767,53</t>
  </si>
  <si>
    <t>Suma: Sub./ucz.</t>
  </si>
  <si>
    <t>7 743,24</t>
  </si>
  <si>
    <t>6 021,68</t>
  </si>
  <si>
    <t>7 749,01</t>
  </si>
  <si>
    <t>Suma: Dopłata/ucz.</t>
  </si>
  <si>
    <t>1 024,29</t>
  </si>
  <si>
    <t>2 300,50</t>
  </si>
  <si>
    <t>(-) 684,02</t>
  </si>
  <si>
    <t>1 070,54</t>
  </si>
  <si>
    <t>2 305,07</t>
  </si>
  <si>
    <t>1 963,99</t>
  </si>
  <si>
    <t>1 209,99</t>
  </si>
  <si>
    <t>(-)110 810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</si>
</sst>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/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zoomScale="120" zoomScaleNormal="120" workbookViewId="0">
      <selection activeCell="K11" sqref="K11"/>
    </sheetView>
  </sheetViews>
  <sheetFormatPr defaultRowHeight="14.25"/>
  <cols>
    <col min="1" max="1" width="17.5" customWidth="1"/>
  </cols>
  <sheetData>
    <row r="2" spans="1:10" ht="15" thickBot="1"/>
    <row r="3" spans="1:10" ht="1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</row>
    <row r="4" spans="1:10" ht="15" thickBot="1">
      <c r="A4" s="4" t="s">
        <v>10</v>
      </c>
      <c r="B4" s="12">
        <v>96</v>
      </c>
      <c r="C4" s="12">
        <v>268</v>
      </c>
      <c r="D4" s="19">
        <v>80</v>
      </c>
      <c r="E4" s="12">
        <v>162</v>
      </c>
      <c r="F4" s="19">
        <v>413</v>
      </c>
      <c r="G4" s="19">
        <v>53</v>
      </c>
      <c r="H4" s="19">
        <v>94</v>
      </c>
      <c r="I4" s="19">
        <v>109</v>
      </c>
      <c r="J4" s="6">
        <f>SUM(B4:I4)</f>
        <v>1275</v>
      </c>
    </row>
    <row r="5" spans="1:10" ht="15" thickBot="1">
      <c r="A5" s="4" t="s">
        <v>11</v>
      </c>
      <c r="B5" s="12">
        <v>5</v>
      </c>
      <c r="C5" s="12">
        <v>11</v>
      </c>
      <c r="D5" s="19">
        <v>6</v>
      </c>
      <c r="E5" s="12">
        <v>7</v>
      </c>
      <c r="F5" s="19">
        <v>18</v>
      </c>
      <c r="G5" s="19">
        <v>6</v>
      </c>
      <c r="H5" s="19">
        <v>9</v>
      </c>
      <c r="I5" s="19">
        <v>9</v>
      </c>
      <c r="J5" s="7">
        <f>SUM(B5:I5)</f>
        <v>71</v>
      </c>
    </row>
    <row r="6" spans="1:10" ht="15" thickBot="1">
      <c r="A6" s="4" t="s">
        <v>12</v>
      </c>
      <c r="B6" s="12">
        <v>19.2</v>
      </c>
      <c r="C6" s="12">
        <v>24.4</v>
      </c>
      <c r="D6" s="19">
        <v>13.3</v>
      </c>
      <c r="E6" s="12">
        <v>23.1</v>
      </c>
      <c r="F6" s="19">
        <v>22.9</v>
      </c>
      <c r="G6" s="19">
        <v>8.8000000000000007</v>
      </c>
      <c r="H6" s="19">
        <v>10.4</v>
      </c>
      <c r="I6" s="19">
        <v>12.1</v>
      </c>
      <c r="J6" s="5">
        <v>17.96</v>
      </c>
    </row>
    <row r="7" spans="1:10" ht="15" thickBot="1">
      <c r="A7" s="8" t="s">
        <v>13</v>
      </c>
      <c r="B7" s="11">
        <v>674597</v>
      </c>
      <c r="C7" s="12">
        <v>1588577</v>
      </c>
      <c r="D7" s="12">
        <f>659502-15183</f>
        <v>644319</v>
      </c>
      <c r="E7" s="11">
        <v>897797</v>
      </c>
      <c r="F7" s="12">
        <f>2222740-155135</f>
        <v>2067605</v>
      </c>
      <c r="G7" s="12">
        <f>528256-66946</f>
        <v>461310</v>
      </c>
      <c r="H7" s="11">
        <f>965469-73446</f>
        <v>892023</v>
      </c>
      <c r="I7" s="11">
        <f>954712-55539</f>
        <v>899173</v>
      </c>
      <c r="J7" s="9">
        <f>SUM(B7:I7)</f>
        <v>8125401</v>
      </c>
    </row>
    <row r="8" spans="1:10" ht="15" thickBot="1">
      <c r="A8" s="8" t="s">
        <v>14</v>
      </c>
      <c r="B8" s="12">
        <v>2</v>
      </c>
      <c r="C8" s="12">
        <v>8.5</v>
      </c>
      <c r="D8" s="12">
        <v>2.75</v>
      </c>
      <c r="E8" s="12">
        <v>3.5</v>
      </c>
      <c r="F8" s="12">
        <v>8</v>
      </c>
      <c r="G8" s="12">
        <v>0.5</v>
      </c>
      <c r="H8" s="12">
        <v>3.5</v>
      </c>
      <c r="I8" s="12">
        <v>4.5</v>
      </c>
      <c r="J8" s="5">
        <v>33.25</v>
      </c>
    </row>
    <row r="9" spans="1:10" ht="15" thickBot="1">
      <c r="A9" s="8" t="s">
        <v>15</v>
      </c>
      <c r="B9" s="11">
        <v>52247</v>
      </c>
      <c r="C9" s="11">
        <v>199702</v>
      </c>
      <c r="D9" s="11">
        <v>83248</v>
      </c>
      <c r="E9" s="11">
        <v>85902</v>
      </c>
      <c r="F9" s="11">
        <v>246857</v>
      </c>
      <c r="G9" s="11">
        <v>15583</v>
      </c>
      <c r="H9" s="11">
        <v>66669</v>
      </c>
      <c r="I9" s="11">
        <v>80627</v>
      </c>
      <c r="J9" s="9">
        <v>830835</v>
      </c>
    </row>
    <row r="10" spans="1:10" ht="15" thickBot="1">
      <c r="A10" s="8" t="s">
        <v>16</v>
      </c>
      <c r="B10" s="11">
        <v>114838</v>
      </c>
      <c r="C10" s="11">
        <v>293211</v>
      </c>
      <c r="D10" s="11">
        <v>82545</v>
      </c>
      <c r="E10" s="11">
        <v>160829</v>
      </c>
      <c r="F10" s="11">
        <v>300896</v>
      </c>
      <c r="G10" s="11">
        <v>112624</v>
      </c>
      <c r="H10" s="11">
        <v>114370</v>
      </c>
      <c r="I10" s="11">
        <v>142448</v>
      </c>
      <c r="J10" s="5">
        <v>1321761</v>
      </c>
    </row>
    <row r="11" spans="1:10" ht="15" thickBot="1">
      <c r="A11" s="8" t="s">
        <v>17</v>
      </c>
      <c r="B11" s="11">
        <v>841683</v>
      </c>
      <c r="C11" s="12" t="s">
        <v>18</v>
      </c>
      <c r="D11" s="11">
        <f>D7+D9+D10</f>
        <v>810112</v>
      </c>
      <c r="E11" s="12" t="s">
        <v>19</v>
      </c>
      <c r="F11" s="11">
        <f>F7+F9+F10</f>
        <v>2615358</v>
      </c>
      <c r="G11" s="11">
        <f>G7+G9+G10</f>
        <v>589517</v>
      </c>
      <c r="H11" s="11">
        <f>H7+H9+H10</f>
        <v>1073062</v>
      </c>
      <c r="I11" s="11">
        <f>I7+I9+I10</f>
        <v>1122248</v>
      </c>
      <c r="J11" s="9">
        <f>J7+J9+J10</f>
        <v>10277997</v>
      </c>
    </row>
    <row r="12" spans="1:10" ht="15" thickBot="1">
      <c r="A12" s="8" t="s">
        <v>20</v>
      </c>
      <c r="B12" s="11">
        <v>743351</v>
      </c>
      <c r="C12" s="12" t="s">
        <v>21</v>
      </c>
      <c r="D12" s="11">
        <v>583744</v>
      </c>
      <c r="E12" s="12" t="s">
        <v>22</v>
      </c>
      <c r="F12" s="12">
        <v>2256634</v>
      </c>
      <c r="G12" s="11">
        <v>502025</v>
      </c>
      <c r="H12" s="12">
        <v>1042648</v>
      </c>
      <c r="I12" s="11">
        <v>922470</v>
      </c>
      <c r="J12" s="5">
        <v>8920021</v>
      </c>
    </row>
    <row r="13" spans="1:10" ht="15" thickBot="1">
      <c r="A13" s="8" t="s">
        <v>23</v>
      </c>
      <c r="B13" s="11">
        <v>98332</v>
      </c>
      <c r="C13" s="12">
        <v>467682</v>
      </c>
      <c r="D13" s="11">
        <f>D11-D12</f>
        <v>226368</v>
      </c>
      <c r="E13" s="12" t="s">
        <v>38</v>
      </c>
      <c r="F13" s="18">
        <f>F11-F12</f>
        <v>358724</v>
      </c>
      <c r="G13" s="18">
        <f>G11-G12</f>
        <v>87492</v>
      </c>
      <c r="H13" s="18">
        <f>H11-H12</f>
        <v>30414</v>
      </c>
      <c r="I13" s="18">
        <f>I11-I12</f>
        <v>199778</v>
      </c>
      <c r="J13" s="9">
        <f>J11-J12</f>
        <v>1357976</v>
      </c>
    </row>
    <row r="14" spans="1:10" ht="15" thickBot="1">
      <c r="A14" s="8" t="s">
        <v>24</v>
      </c>
      <c r="B14" s="12" t="s">
        <v>25</v>
      </c>
      <c r="C14" s="13">
        <v>7766.76</v>
      </c>
      <c r="D14" s="21">
        <f>D11/D4</f>
        <v>10126.4</v>
      </c>
      <c r="E14" s="13">
        <v>7064.99</v>
      </c>
      <c r="F14" s="22">
        <f>F11/F4</f>
        <v>6332.5859564164648</v>
      </c>
      <c r="G14" s="22">
        <f>G11/G4</f>
        <v>11122.962264150943</v>
      </c>
      <c r="H14" s="22">
        <f>H11/H4</f>
        <v>11415.553191489362</v>
      </c>
      <c r="I14" s="22">
        <f>I11/I4</f>
        <v>10295.853211009175</v>
      </c>
      <c r="J14" s="10">
        <f>J11/J4</f>
        <v>8061.1741176470587</v>
      </c>
    </row>
    <row r="15" spans="1:10" ht="15" thickBot="1">
      <c r="A15" s="8" t="s">
        <v>26</v>
      </c>
      <c r="B15" s="12" t="s">
        <v>27</v>
      </c>
      <c r="C15" s="12" t="s">
        <v>28</v>
      </c>
      <c r="D15" s="23">
        <f>D12/D4</f>
        <v>7296.8</v>
      </c>
      <c r="E15" s="12" t="s">
        <v>29</v>
      </c>
      <c r="F15" s="24">
        <f>F12/F4</f>
        <v>5464.0048426150124</v>
      </c>
      <c r="G15" s="24">
        <f>G12/G4</f>
        <v>9472.1698113207549</v>
      </c>
      <c r="H15" s="24">
        <f>H12/H4</f>
        <v>11092</v>
      </c>
      <c r="I15" s="24">
        <f>I12/I4</f>
        <v>8463.0275229357794</v>
      </c>
      <c r="J15" s="20">
        <f>J12/J4</f>
        <v>6996.0949019607842</v>
      </c>
    </row>
    <row r="16" spans="1:10" ht="15" thickBot="1">
      <c r="A16" s="8" t="s">
        <v>30</v>
      </c>
      <c r="B16" s="5" t="s">
        <v>31</v>
      </c>
      <c r="C16" s="5">
        <v>1745.08</v>
      </c>
      <c r="D16" s="20">
        <f>D13/D4</f>
        <v>2829.6</v>
      </c>
      <c r="E16" s="12" t="s">
        <v>33</v>
      </c>
      <c r="F16" s="20">
        <f>F13/F4</f>
        <v>868.58111380145283</v>
      </c>
      <c r="G16" s="20">
        <f>G13/G4</f>
        <v>1650.7924528301887</v>
      </c>
      <c r="H16" s="20">
        <f>H13/H4</f>
        <v>323.55319148936172</v>
      </c>
      <c r="I16" s="20">
        <f>I13/I4</f>
        <v>1832.8256880733945</v>
      </c>
      <c r="J16" s="20">
        <f>J13/J4</f>
        <v>1065.0792156862744</v>
      </c>
    </row>
    <row r="17" spans="2:11">
      <c r="B17" s="15" t="s">
        <v>31</v>
      </c>
      <c r="C17" s="15">
        <v>1745.08</v>
      </c>
      <c r="D17" s="15" t="s">
        <v>32</v>
      </c>
      <c r="E17" s="16" t="s">
        <v>33</v>
      </c>
      <c r="F17" s="15" t="s">
        <v>34</v>
      </c>
      <c r="G17" s="17" t="s">
        <v>35</v>
      </c>
      <c r="H17" s="17">
        <v>887.7</v>
      </c>
      <c r="I17" s="17" t="s">
        <v>36</v>
      </c>
      <c r="J17" s="15" t="s">
        <v>37</v>
      </c>
      <c r="K17" s="14"/>
    </row>
  </sheetData>
  <phoneticPr fontId="0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Dyrektor</cp:lastModifiedBy>
  <cp:lastPrinted>2013-03-26T07:06:52Z</cp:lastPrinted>
  <dcterms:created xsi:type="dcterms:W3CDTF">2013-03-25T22:31:34Z</dcterms:created>
  <dcterms:modified xsi:type="dcterms:W3CDTF">2013-03-27T11:03:47Z</dcterms:modified>
</cp:coreProperties>
</file>